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'1кв'!$A$1:$E$56</definedName>
    <definedName name="_xlnm.Print_Area" localSheetId="1">'2кв'!$A$1:$E$58</definedName>
  </definedNames>
  <calcPr calcId="152511"/>
</workbook>
</file>

<file path=xl/calcChain.xml><?xml version="1.0" encoding="utf-8"?>
<calcChain xmlns="http://schemas.openxmlformats.org/spreadsheetml/2006/main">
  <c r="B51" i="27" l="1"/>
  <c r="E34" i="27"/>
  <c r="E32" i="27"/>
  <c r="E31" i="27"/>
  <c r="B56" i="27"/>
  <c r="B55" i="27"/>
  <c r="B54" i="27"/>
  <c r="E23" i="27"/>
  <c r="E22" i="27"/>
  <c r="B57" i="27" l="1"/>
  <c r="B58" i="27" s="1"/>
  <c r="B54" i="26"/>
  <c r="B53" i="26"/>
  <c r="B52" i="26"/>
  <c r="E23" i="26"/>
  <c r="E22" i="26"/>
  <c r="E32" i="26" l="1"/>
  <c r="B55" i="26" s="1"/>
  <c r="B56" i="26" l="1"/>
</calcChain>
</file>

<file path=xl/sharedStrings.xml><?xml version="1.0" encoding="utf-8"?>
<sst xmlns="http://schemas.openxmlformats.org/spreadsheetml/2006/main" count="156" uniqueCount="71">
  <si>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</si>
  <si>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</si>
  <si>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</si>
  <si>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</si>
  <si>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</si>
  <si>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</si>
  <si>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</si>
  <si>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</si>
  <si>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</si>
  <si>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</si>
  <si>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</si>
  <si>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</si>
  <si>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</si>
  <si>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</si>
  <si>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</si>
  <si>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</si>
  <si>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</si>
  <si>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</si>
  <si>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</si>
  <si>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</si>
  <si>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</si>
  <si>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</si>
  <si>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</si>
  <si>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</si>
  <si>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</si>
  <si>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от   01.02.2015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</si>
  <si>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</si>
  <si>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</si>
  <si>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</si>
  <si>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</si>
  <si>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</si>
  <si>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</si>
  <si>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</si>
  <si>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Оплачено </t>
  </si>
  <si>
    <t>Расходы по содержанию и тек.ремонту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</si>
  <si>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</si>
  <si>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</si>
  <si>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</si>
  <si>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</si>
  <si>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</si>
  <si>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</si>
  <si>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</si>
  <si>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</si>
  <si>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Дератизация, дезинсекция (по заявке собственников)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</si>
  <si>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</si>
  <si>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</si>
  <si>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</si>
  <si>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</si>
  <si>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28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28.11.2021</t>
    </r>
  </si>
  <si>
    <t>Заказчик - Собственники МКД, в лице председателя совета МКД Назаренко В.В.</t>
  </si>
  <si>
    <t>Общая площадь квартир - 2106,6м2</t>
  </si>
  <si>
    <r>
      <t xml:space="preserve">именуемый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Назаренко Веры Владимировны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</si>
  <si>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</si>
  <si>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</si>
  <si>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2024 года</t>
  </si>
  <si>
    <t>31.03.2024 г.</t>
  </si>
  <si>
    <t>Предъявлено населению 187047,06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</si>
  <si>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</si>
  <si>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</si>
  <si>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 01  2024 г. по "31" 03 2024 г. выполнено работ (оказано услуг) на общую сумму сто шестьдесят тысяч восемьсот девяносто девять рублей 60 копеек.</t>
  </si>
  <si>
    <t>за 2 квартал 2024 года</t>
  </si>
  <si>
    <t>30.06.2024 г.</t>
  </si>
  <si>
    <t>2 квартал</t>
  </si>
  <si>
    <t>Поверка ОДПУ ТЭ</t>
  </si>
  <si>
    <t>Замена стояка КНС с квартиры в подвал</t>
  </si>
  <si>
    <t>Засыпка промоины под отмосткой, заделка раствором (кв.5)</t>
  </si>
  <si>
    <t>апрель</t>
  </si>
  <si>
    <t>май</t>
  </si>
  <si>
    <t>ч/ч</t>
  </si>
  <si>
    <t xml:space="preserve">           2. Всего за период с "01"  04  2024 г. по "30" 06 2024 г. выполнено работ (оказано услуг) на общую сумму двести три тысячи четыреста шестьдесят восемь рублей 34 копейки.</t>
  </si>
  <si>
    <t>Предъявлено населению 205021,74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</si>
</sst>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0" fillId="0" borderId="0" xfId="0" applyFont="1"/>
    <xf numFmtId="43" fontId="4" fillId="0" borderId="0" xfId="0" applyNumberFormat="1" applyFont="1"/>
    <xf numFmtId="0" fontId="11" fillId="0" borderId="0" xfId="0" applyFont="1"/>
    <xf numFmtId="164" fontId="7" fillId="0" borderId="0" xfId="0" applyNumberFormat="1" applyFont="1"/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39" fontId="4" fillId="2" borderId="1" xfId="1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37" zoomScaleSheetLayoutView="100" workbookViewId="0">
      <selection activeCell="F35" sqref="F35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3.7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54</v>
      </c>
      <c r="B3" s="50"/>
      <c r="C3" s="50"/>
      <c r="D3" s="50"/>
      <c r="E3" s="50"/>
    </row>
    <row r="4" spans="1:5" s="1" customFormat="1" ht="15.75" customHeight="1" x14ac:dyDescent="0.25">
      <c r="A4" s="21" t="s">
        <v>13</v>
      </c>
      <c r="B4" s="4"/>
      <c r="C4" s="4"/>
      <c r="D4" s="28"/>
      <c r="E4" s="27" t="s">
        <v>55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1" t="s">
        <v>24</v>
      </c>
      <c r="B7" s="51"/>
      <c r="C7" s="51"/>
      <c r="D7" s="51"/>
      <c r="E7" s="51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51</v>
      </c>
      <c r="B9" s="40"/>
      <c r="C9" s="40"/>
      <c r="D9" s="40"/>
      <c r="E9" s="40"/>
    </row>
    <row r="10" spans="1:5" ht="25.5" customHeight="1" x14ac:dyDescent="0.25">
      <c r="A10" s="44" t="s">
        <v>14</v>
      </c>
      <c r="B10" s="45"/>
      <c r="C10" s="45"/>
      <c r="D10" s="45"/>
      <c r="E10" s="45"/>
    </row>
    <row r="11" spans="1:5" ht="30" customHeight="1" x14ac:dyDescent="0.25">
      <c r="A11" s="40" t="s">
        <v>48</v>
      </c>
      <c r="B11" s="40"/>
      <c r="C11" s="40"/>
      <c r="D11" s="40"/>
      <c r="E11" s="40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52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25</v>
      </c>
      <c r="B18" s="40"/>
      <c r="C18" s="40"/>
      <c r="D18" s="40"/>
      <c r="E18" s="40"/>
    </row>
    <row r="19" spans="1:8" ht="33.75" customHeight="1" x14ac:dyDescent="0.25">
      <c r="A19" s="38" t="s">
        <v>26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15.85</v>
      </c>
      <c r="E22" s="7">
        <f>D22*F20*G20</f>
        <v>100168.83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6.06</v>
      </c>
      <c r="E23" s="7">
        <f>D23*F20*G20</f>
        <v>38297.987999999998</v>
      </c>
      <c r="H23" s="16"/>
    </row>
    <row r="24" spans="1:8" ht="30" x14ac:dyDescent="0.25">
      <c r="A24" s="6" t="s">
        <v>43</v>
      </c>
      <c r="B24" s="8" t="s">
        <v>28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45</v>
      </c>
      <c r="B25" s="8" t="s">
        <v>28</v>
      </c>
      <c r="C25" s="3" t="s">
        <v>29</v>
      </c>
      <c r="D25" s="3"/>
      <c r="E25" s="23">
        <v>12236.72</v>
      </c>
      <c r="H25" s="16"/>
    </row>
    <row r="26" spans="1:8" x14ac:dyDescent="0.25">
      <c r="A26" s="6" t="s">
        <v>46</v>
      </c>
      <c r="B26" s="8" t="s">
        <v>28</v>
      </c>
      <c r="C26" s="3" t="s">
        <v>29</v>
      </c>
      <c r="D26" s="3"/>
      <c r="E26" s="23">
        <v>5596.9</v>
      </c>
      <c r="H26" s="16"/>
    </row>
    <row r="27" spans="1:8" x14ac:dyDescent="0.25">
      <c r="A27" s="6" t="s">
        <v>47</v>
      </c>
      <c r="B27" s="8" t="s">
        <v>28</v>
      </c>
      <c r="C27" s="3" t="s">
        <v>29</v>
      </c>
      <c r="D27" s="3"/>
      <c r="E27" s="23">
        <v>3022.21</v>
      </c>
      <c r="H27" s="16"/>
    </row>
    <row r="28" spans="1:8" x14ac:dyDescent="0.25">
      <c r="A28" s="6" t="s">
        <v>44</v>
      </c>
      <c r="B28" s="8" t="s">
        <v>28</v>
      </c>
      <c r="C28" s="3" t="s">
        <v>29</v>
      </c>
      <c r="D28" s="3"/>
      <c r="E28" s="22">
        <v>0</v>
      </c>
      <c r="H28" s="16"/>
    </row>
    <row r="29" spans="1:8" x14ac:dyDescent="0.25">
      <c r="A29" s="6" t="s">
        <v>27</v>
      </c>
      <c r="B29" s="8" t="s">
        <v>28</v>
      </c>
      <c r="C29" s="3" t="s">
        <v>29</v>
      </c>
      <c r="D29" s="3"/>
      <c r="E29" s="7">
        <v>504.45</v>
      </c>
      <c r="H29" s="16"/>
    </row>
    <row r="30" spans="1:8" s="36" customFormat="1" ht="60" x14ac:dyDescent="0.25">
      <c r="A30" s="32" t="s">
        <v>57</v>
      </c>
      <c r="B30" s="33" t="s">
        <v>58</v>
      </c>
      <c r="C30" s="34" t="s">
        <v>29</v>
      </c>
      <c r="D30" s="34"/>
      <c r="E30" s="35">
        <v>1072.5</v>
      </c>
    </row>
    <row r="31" spans="1:8" x14ac:dyDescent="0.25">
      <c r="A31" s="19"/>
      <c r="B31" s="8"/>
      <c r="C31" s="3"/>
      <c r="D31" s="3"/>
      <c r="E31" s="7"/>
      <c r="H31" s="16"/>
    </row>
    <row r="32" spans="1:8" s="12" customFormat="1" x14ac:dyDescent="0.25">
      <c r="A32" s="9" t="s">
        <v>30</v>
      </c>
      <c r="B32" s="20"/>
      <c r="C32" s="10"/>
      <c r="D32" s="10"/>
      <c r="E32" s="11">
        <f>SUM(E22:E31)</f>
        <v>160899.598</v>
      </c>
    </row>
    <row r="34" spans="1:5" ht="29.25" customHeight="1" x14ac:dyDescent="0.25">
      <c r="A34" s="39" t="s">
        <v>59</v>
      </c>
      <c r="B34" s="39"/>
      <c r="C34" s="39"/>
      <c r="D34" s="39"/>
      <c r="E34" s="39"/>
    </row>
    <row r="35" spans="1:5" ht="29.25" customHeight="1" x14ac:dyDescent="0.25">
      <c r="A35" s="40" t="s">
        <v>21</v>
      </c>
      <c r="B35" s="40"/>
      <c r="C35" s="40"/>
      <c r="D35" s="40"/>
      <c r="E35" s="40"/>
    </row>
    <row r="36" spans="1:5" x14ac:dyDescent="0.25">
      <c r="A36" s="40" t="s">
        <v>20</v>
      </c>
      <c r="B36" s="40"/>
      <c r="C36" s="40"/>
      <c r="D36" s="40"/>
      <c r="E36" s="40"/>
    </row>
    <row r="37" spans="1:5" ht="29.25" customHeight="1" x14ac:dyDescent="0.25">
      <c r="A37" s="40" t="s">
        <v>31</v>
      </c>
      <c r="B37" s="40"/>
      <c r="C37" s="40"/>
      <c r="D37" s="40"/>
      <c r="E37" s="40"/>
    </row>
    <row r="38" spans="1:5" x14ac:dyDescent="0.25">
      <c r="A38" s="40" t="s">
        <v>18</v>
      </c>
      <c r="B38" s="40"/>
      <c r="C38" s="40"/>
      <c r="D38" s="40"/>
      <c r="E38" s="40"/>
    </row>
    <row r="39" spans="1:5" x14ac:dyDescent="0.25">
      <c r="A39" s="41" t="s">
        <v>5</v>
      </c>
      <c r="B39" s="41"/>
      <c r="C39" s="41"/>
      <c r="D39" s="41"/>
      <c r="E39" s="41"/>
    </row>
    <row r="40" spans="1:5" x14ac:dyDescent="0.25">
      <c r="A40" s="40" t="s">
        <v>18</v>
      </c>
      <c r="B40" s="40"/>
      <c r="C40" s="40"/>
      <c r="D40" s="40"/>
      <c r="E40" s="40"/>
    </row>
    <row r="41" spans="1:5" x14ac:dyDescent="0.25">
      <c r="A41" s="42" t="s">
        <v>53</v>
      </c>
      <c r="B41" s="42"/>
      <c r="C41" s="42"/>
      <c r="D41" s="42"/>
      <c r="E41" s="42"/>
    </row>
    <row r="42" spans="1:5" x14ac:dyDescent="0.25">
      <c r="B42" s="37" t="s">
        <v>19</v>
      </c>
      <c r="C42" s="37"/>
      <c r="D42" s="37"/>
      <c r="E42" s="5" t="s">
        <v>6</v>
      </c>
    </row>
    <row r="43" spans="1:5" x14ac:dyDescent="0.25">
      <c r="A43" s="25"/>
      <c r="B43" s="25"/>
      <c r="C43" s="25"/>
      <c r="D43" s="25"/>
      <c r="E43" s="25"/>
    </row>
    <row r="44" spans="1:5" x14ac:dyDescent="0.25">
      <c r="A44" s="42" t="s">
        <v>49</v>
      </c>
      <c r="B44" s="42"/>
      <c r="C44" s="42"/>
      <c r="D44" s="42"/>
      <c r="E44" s="42"/>
    </row>
    <row r="45" spans="1:5" x14ac:dyDescent="0.25">
      <c r="B45" s="37" t="s">
        <v>19</v>
      </c>
      <c r="C45" s="37"/>
      <c r="D45" s="37"/>
      <c r="E45" s="5" t="s">
        <v>6</v>
      </c>
    </row>
    <row r="47" spans="1:5" x14ac:dyDescent="0.25">
      <c r="A47" s="17" t="s">
        <v>50</v>
      </c>
    </row>
    <row r="48" spans="1:5" x14ac:dyDescent="0.25">
      <c r="A48" s="12" t="s">
        <v>32</v>
      </c>
    </row>
    <row r="49" spans="1:2" x14ac:dyDescent="0.25">
      <c r="A49" s="2" t="s">
        <v>36</v>
      </c>
      <c r="B49" s="13">
        <v>25108.32</v>
      </c>
    </row>
    <row r="50" spans="1:2" x14ac:dyDescent="0.25">
      <c r="A50" s="24" t="s">
        <v>56</v>
      </c>
      <c r="B50" s="14"/>
    </row>
    <row r="51" spans="1:2" x14ac:dyDescent="0.25">
      <c r="A51" s="2" t="s">
        <v>33</v>
      </c>
      <c r="B51" s="14">
        <v>187789.31</v>
      </c>
    </row>
    <row r="52" spans="1:2" x14ac:dyDescent="0.25">
      <c r="A52" s="2" t="s">
        <v>41</v>
      </c>
      <c r="B52" s="14">
        <f>350*3</f>
        <v>1050</v>
      </c>
    </row>
    <row r="53" spans="1:2" x14ac:dyDescent="0.25">
      <c r="A53" s="2" t="s">
        <v>40</v>
      </c>
      <c r="B53" s="14">
        <f>3*330</f>
        <v>990</v>
      </c>
    </row>
    <row r="54" spans="1:2" x14ac:dyDescent="0.25">
      <c r="A54" s="2" t="s">
        <v>42</v>
      </c>
      <c r="B54" s="14">
        <f>3*150</f>
        <v>450</v>
      </c>
    </row>
    <row r="55" spans="1:2" x14ac:dyDescent="0.25">
      <c r="A55" s="2" t="s">
        <v>34</v>
      </c>
      <c r="B55" s="14">
        <f>E32</f>
        <v>160899.598</v>
      </c>
    </row>
    <row r="56" spans="1:2" x14ac:dyDescent="0.25">
      <c r="A56" s="15" t="s">
        <v>35</v>
      </c>
      <c r="B56" s="18">
        <f>B49+B51+B52+B53+B54-B55</f>
        <v>54488.032000000007</v>
      </c>
    </row>
    <row r="59" spans="1:2" x14ac:dyDescent="0.25">
      <c r="B59" s="2">
        <v>25108.32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topLeftCell="A40" zoomScaleSheetLayoutView="100" workbookViewId="0">
      <selection activeCell="B51" sqref="B51:B56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3.7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60</v>
      </c>
      <c r="B3" s="50"/>
      <c r="C3" s="50"/>
      <c r="D3" s="50"/>
      <c r="E3" s="50"/>
    </row>
    <row r="4" spans="1:5" s="1" customFormat="1" ht="15.75" customHeight="1" x14ac:dyDescent="0.25">
      <c r="A4" s="21" t="s">
        <v>13</v>
      </c>
      <c r="B4" s="4"/>
      <c r="C4" s="4"/>
      <c r="D4" s="28"/>
      <c r="E4" s="27" t="s">
        <v>61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1" t="s">
        <v>24</v>
      </c>
      <c r="B7" s="51"/>
      <c r="C7" s="51"/>
      <c r="D7" s="51"/>
      <c r="E7" s="51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51</v>
      </c>
      <c r="B9" s="40"/>
      <c r="C9" s="40"/>
      <c r="D9" s="40"/>
      <c r="E9" s="40"/>
    </row>
    <row r="10" spans="1:5" ht="25.5" customHeight="1" x14ac:dyDescent="0.25">
      <c r="A10" s="44" t="s">
        <v>14</v>
      </c>
      <c r="B10" s="45"/>
      <c r="C10" s="45"/>
      <c r="D10" s="45"/>
      <c r="E10" s="45"/>
    </row>
    <row r="11" spans="1:5" ht="30" customHeight="1" x14ac:dyDescent="0.25">
      <c r="A11" s="40" t="s">
        <v>48</v>
      </c>
      <c r="B11" s="40"/>
      <c r="C11" s="40"/>
      <c r="D11" s="40"/>
      <c r="E11" s="40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52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25</v>
      </c>
      <c r="B18" s="40"/>
      <c r="C18" s="40"/>
      <c r="D18" s="40"/>
      <c r="E18" s="40"/>
    </row>
    <row r="19" spans="1:8" ht="33.75" customHeight="1" x14ac:dyDescent="0.25">
      <c r="A19" s="38" t="s">
        <v>26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15.85</v>
      </c>
      <c r="E22" s="7">
        <f>D22*F20*G20</f>
        <v>100168.83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6.06</v>
      </c>
      <c r="E23" s="7">
        <f>D23*F20*G20</f>
        <v>38297.987999999998</v>
      </c>
      <c r="H23" s="16"/>
    </row>
    <row r="24" spans="1:8" ht="30" x14ac:dyDescent="0.25">
      <c r="A24" s="6" t="s">
        <v>43</v>
      </c>
      <c r="B24" s="8" t="s">
        <v>62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45</v>
      </c>
      <c r="B25" s="8" t="s">
        <v>62</v>
      </c>
      <c r="C25" s="3" t="s">
        <v>29</v>
      </c>
      <c r="D25" s="3"/>
      <c r="E25" s="23">
        <v>30170.27</v>
      </c>
      <c r="H25" s="16"/>
    </row>
    <row r="26" spans="1:8" x14ac:dyDescent="0.25">
      <c r="A26" s="6" t="s">
        <v>46</v>
      </c>
      <c r="B26" s="8" t="s">
        <v>62</v>
      </c>
      <c r="C26" s="3" t="s">
        <v>29</v>
      </c>
      <c r="D26" s="3"/>
      <c r="E26" s="23">
        <v>7847.3</v>
      </c>
      <c r="H26" s="16"/>
    </row>
    <row r="27" spans="1:8" x14ac:dyDescent="0.25">
      <c r="A27" s="6" t="s">
        <v>47</v>
      </c>
      <c r="B27" s="8" t="s">
        <v>62</v>
      </c>
      <c r="C27" s="3" t="s">
        <v>29</v>
      </c>
      <c r="D27" s="3"/>
      <c r="E27" s="23">
        <v>7450.75</v>
      </c>
      <c r="H27" s="16"/>
    </row>
    <row r="28" spans="1:8" x14ac:dyDescent="0.25">
      <c r="A28" s="6" t="s">
        <v>44</v>
      </c>
      <c r="B28" s="8" t="s">
        <v>62</v>
      </c>
      <c r="C28" s="3" t="s">
        <v>29</v>
      </c>
      <c r="D28" s="3"/>
      <c r="E28" s="23">
        <v>0</v>
      </c>
      <c r="H28" s="16"/>
    </row>
    <row r="29" spans="1:8" x14ac:dyDescent="0.25">
      <c r="A29" s="6" t="s">
        <v>27</v>
      </c>
      <c r="B29" s="8" t="s">
        <v>62</v>
      </c>
      <c r="C29" s="3" t="s">
        <v>29</v>
      </c>
      <c r="D29" s="3"/>
      <c r="E29" s="23">
        <v>8932.15</v>
      </c>
      <c r="H29" s="16"/>
    </row>
    <row r="30" spans="1:8" s="36" customFormat="1" x14ac:dyDescent="0.25">
      <c r="A30" s="32" t="s">
        <v>63</v>
      </c>
      <c r="B30" s="33" t="s">
        <v>62</v>
      </c>
      <c r="C30" s="34" t="s">
        <v>29</v>
      </c>
      <c r="D30" s="34"/>
      <c r="E30" s="23">
        <v>6700</v>
      </c>
    </row>
    <row r="31" spans="1:8" ht="30" x14ac:dyDescent="0.25">
      <c r="A31" s="6" t="s">
        <v>64</v>
      </c>
      <c r="B31" s="8" t="s">
        <v>66</v>
      </c>
      <c r="C31" s="3" t="s">
        <v>68</v>
      </c>
      <c r="D31" s="3">
        <v>11</v>
      </c>
      <c r="E31" s="23">
        <f>D31*260.07</f>
        <v>2860.77</v>
      </c>
      <c r="H31" s="16"/>
    </row>
    <row r="32" spans="1:8" ht="30" x14ac:dyDescent="0.25">
      <c r="A32" s="6" t="s">
        <v>65</v>
      </c>
      <c r="B32" s="8" t="s">
        <v>67</v>
      </c>
      <c r="C32" s="3" t="s">
        <v>68</v>
      </c>
      <c r="D32" s="3">
        <v>4</v>
      </c>
      <c r="E32" s="7">
        <f>D32*260.07</f>
        <v>1040.28</v>
      </c>
      <c r="H32" s="16"/>
    </row>
    <row r="33" spans="1:8" x14ac:dyDescent="0.25">
      <c r="A33" s="19"/>
      <c r="B33" s="8"/>
      <c r="C33" s="3"/>
      <c r="D33" s="3"/>
      <c r="E33" s="7"/>
      <c r="H33" s="16"/>
    </row>
    <row r="34" spans="1:8" s="12" customFormat="1" x14ac:dyDescent="0.25">
      <c r="A34" s="9" t="s">
        <v>30</v>
      </c>
      <c r="B34" s="20"/>
      <c r="C34" s="10"/>
      <c r="D34" s="10"/>
      <c r="E34" s="11">
        <f>SUM(E22:E33)</f>
        <v>203468.33799999996</v>
      </c>
    </row>
    <row r="36" spans="1:8" ht="29.25" customHeight="1" x14ac:dyDescent="0.25">
      <c r="A36" s="39" t="s">
        <v>69</v>
      </c>
      <c r="B36" s="39"/>
      <c r="C36" s="39"/>
      <c r="D36" s="39"/>
      <c r="E36" s="39"/>
    </row>
    <row r="37" spans="1:8" ht="29.25" customHeight="1" x14ac:dyDescent="0.25">
      <c r="A37" s="40" t="s">
        <v>21</v>
      </c>
      <c r="B37" s="40"/>
      <c r="C37" s="40"/>
      <c r="D37" s="40"/>
      <c r="E37" s="40"/>
    </row>
    <row r="38" spans="1:8" x14ac:dyDescent="0.25">
      <c r="A38" s="40" t="s">
        <v>20</v>
      </c>
      <c r="B38" s="40"/>
      <c r="C38" s="40"/>
      <c r="D38" s="40"/>
      <c r="E38" s="40"/>
    </row>
    <row r="39" spans="1:8" ht="29.25" customHeight="1" x14ac:dyDescent="0.25">
      <c r="A39" s="40" t="s">
        <v>31</v>
      </c>
      <c r="B39" s="40"/>
      <c r="C39" s="40"/>
      <c r="D39" s="40"/>
      <c r="E39" s="40"/>
    </row>
    <row r="40" spans="1:8" x14ac:dyDescent="0.25">
      <c r="A40" s="40" t="s">
        <v>18</v>
      </c>
      <c r="B40" s="40"/>
      <c r="C40" s="40"/>
      <c r="D40" s="40"/>
      <c r="E40" s="40"/>
    </row>
    <row r="41" spans="1:8" x14ac:dyDescent="0.25">
      <c r="A41" s="41" t="s">
        <v>5</v>
      </c>
      <c r="B41" s="41"/>
      <c r="C41" s="41"/>
      <c r="D41" s="41"/>
      <c r="E41" s="41"/>
    </row>
    <row r="42" spans="1:8" x14ac:dyDescent="0.25">
      <c r="A42" s="40" t="s">
        <v>18</v>
      </c>
      <c r="B42" s="40"/>
      <c r="C42" s="40"/>
      <c r="D42" s="40"/>
      <c r="E42" s="40"/>
    </row>
    <row r="43" spans="1:8" x14ac:dyDescent="0.25">
      <c r="A43" s="42" t="s">
        <v>53</v>
      </c>
      <c r="B43" s="42"/>
      <c r="C43" s="42"/>
      <c r="D43" s="42"/>
      <c r="E43" s="42"/>
    </row>
    <row r="44" spans="1:8" x14ac:dyDescent="0.25">
      <c r="B44" s="37" t="s">
        <v>19</v>
      </c>
      <c r="C44" s="37"/>
      <c r="D44" s="37"/>
      <c r="E44" s="5" t="s">
        <v>6</v>
      </c>
    </row>
    <row r="45" spans="1:8" x14ac:dyDescent="0.25">
      <c r="A45" s="30"/>
      <c r="B45" s="30"/>
      <c r="C45" s="30"/>
      <c r="D45" s="30"/>
      <c r="E45" s="30"/>
    </row>
    <row r="46" spans="1:8" x14ac:dyDescent="0.25">
      <c r="A46" s="42" t="s">
        <v>49</v>
      </c>
      <c r="B46" s="42"/>
      <c r="C46" s="42"/>
      <c r="D46" s="42"/>
      <c r="E46" s="42"/>
    </row>
    <row r="47" spans="1:8" x14ac:dyDescent="0.25">
      <c r="B47" s="37" t="s">
        <v>19</v>
      </c>
      <c r="C47" s="37"/>
      <c r="D47" s="37"/>
      <c r="E47" s="5" t="s">
        <v>6</v>
      </c>
    </row>
    <row r="49" spans="1:2" x14ac:dyDescent="0.25">
      <c r="A49" s="17" t="s">
        <v>50</v>
      </c>
    </row>
    <row r="50" spans="1:2" x14ac:dyDescent="0.25">
      <c r="A50" s="12" t="s">
        <v>32</v>
      </c>
    </row>
    <row r="51" spans="1:2" x14ac:dyDescent="0.25">
      <c r="A51" s="2" t="s">
        <v>36</v>
      </c>
      <c r="B51" s="13">
        <f>'1кв'!B56</f>
        <v>54488.032000000007</v>
      </c>
    </row>
    <row r="52" spans="1:2" x14ac:dyDescent="0.25">
      <c r="A52" s="29" t="s">
        <v>70</v>
      </c>
      <c r="B52" s="14"/>
    </row>
    <row r="53" spans="1:2" x14ac:dyDescent="0.25">
      <c r="A53" s="2" t="s">
        <v>33</v>
      </c>
      <c r="B53" s="14">
        <v>196853.92</v>
      </c>
    </row>
    <row r="54" spans="1:2" x14ac:dyDescent="0.25">
      <c r="A54" s="2" t="s">
        <v>41</v>
      </c>
      <c r="B54" s="14">
        <f>350*3</f>
        <v>1050</v>
      </c>
    </row>
    <row r="55" spans="1:2" x14ac:dyDescent="0.25">
      <c r="A55" s="2" t="s">
        <v>40</v>
      </c>
      <c r="B55" s="14">
        <f>3*330</f>
        <v>990</v>
      </c>
    </row>
    <row r="56" spans="1:2" x14ac:dyDescent="0.25">
      <c r="A56" s="2" t="s">
        <v>42</v>
      </c>
      <c r="B56" s="14">
        <f>3*150</f>
        <v>450</v>
      </c>
    </row>
    <row r="57" spans="1:2" x14ac:dyDescent="0.25">
      <c r="A57" s="2" t="s">
        <v>34</v>
      </c>
      <c r="B57" s="14">
        <f>E34</f>
        <v>203468.33799999996</v>
      </c>
    </row>
    <row r="58" spans="1:2" x14ac:dyDescent="0.25">
      <c r="A58" s="15" t="s">
        <v>35</v>
      </c>
      <c r="B58" s="18">
        <f>B51+B53+B54+B55+B56-B57</f>
        <v>50363.61400000006</v>
      </c>
    </row>
  </sheetData>
  <mergeCells count="29">
    <mergeCell ref="A42:E42"/>
    <mergeCell ref="A43:E43"/>
    <mergeCell ref="B44:D44"/>
    <mergeCell ref="A46:E46"/>
    <mergeCell ref="B47:D47"/>
    <mergeCell ref="A36:E36"/>
    <mergeCell ref="A37:E37"/>
    <mergeCell ref="A38:E38"/>
    <mergeCell ref="A39:E39"/>
    <mergeCell ref="A40:E40"/>
    <mergeCell ref="A41:E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2024-08-13T07:47:50Z</dcterms:modified>
</cp:coreProperties>
</file>